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82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8" i="1" l="1"/>
  <c r="G39" i="1" s="1"/>
  <c r="G37" i="1"/>
  <c r="G57" i="1" l="1"/>
  <c r="G58" i="1"/>
  <c r="G59" i="1"/>
  <c r="G60" i="1"/>
  <c r="G61" i="1"/>
  <c r="G62" i="1"/>
  <c r="G51" i="1"/>
  <c r="G52" i="1"/>
  <c r="G53" i="1"/>
  <c r="G42" i="1"/>
  <c r="G43" i="1"/>
  <c r="G44" i="1"/>
  <c r="G45" i="1"/>
  <c r="G46" i="1"/>
  <c r="G31" i="1"/>
  <c r="G32" i="1"/>
  <c r="G33" i="1"/>
  <c r="G34" i="1"/>
  <c r="G35" i="1"/>
  <c r="G36" i="1"/>
  <c r="G9" i="1"/>
  <c r="G10" i="1"/>
  <c r="G11" i="1"/>
  <c r="G12" i="1"/>
  <c r="G13" i="1"/>
  <c r="G14" i="1"/>
  <c r="G15" i="1"/>
  <c r="F70" i="1" l="1"/>
  <c r="G63" i="1" l="1"/>
  <c r="F73" i="1" s="1"/>
  <c r="G73" i="1" s="1"/>
  <c r="G50" i="1"/>
  <c r="G54" i="1" s="1"/>
  <c r="E72" i="1" s="1"/>
  <c r="G72" i="1" s="1"/>
  <c r="G30" i="1"/>
  <c r="E71" i="1" s="1"/>
  <c r="G41" i="1"/>
  <c r="G47" i="1" s="1"/>
  <c r="F71" i="1" s="1"/>
  <c r="G25" i="1"/>
  <c r="G19" i="1"/>
  <c r="G8" i="1"/>
  <c r="G22" i="1"/>
  <c r="G21" i="1"/>
  <c r="G20" i="1"/>
  <c r="G23" i="1" l="1"/>
  <c r="E70" i="1" s="1"/>
  <c r="G70" i="1" s="1"/>
  <c r="F74" i="1"/>
  <c r="G71" i="1"/>
  <c r="G16" i="1"/>
  <c r="E69" i="1" s="1"/>
  <c r="E74" i="1" l="1"/>
  <c r="G69" i="1"/>
  <c r="G74" i="1" s="1"/>
</calcChain>
</file>

<file path=xl/sharedStrings.xml><?xml version="1.0" encoding="utf-8"?>
<sst xmlns="http://schemas.openxmlformats.org/spreadsheetml/2006/main" count="127" uniqueCount="94">
  <si>
    <t>REKONSTRUKCE HAVLÍČKOVA NÁMĚSTÍ V OSTRAVĚ ORUBĚ</t>
  </si>
  <si>
    <t xml:space="preserve">  SO 01</t>
  </si>
  <si>
    <t>Parkoviště na ulici B. Martinů</t>
  </si>
  <si>
    <t>Rozpočet víceprací a méněprací</t>
  </si>
  <si>
    <r>
      <t>1.</t>
    </r>
    <r>
      <rPr>
        <b/>
        <sz val="11"/>
        <color theme="1"/>
        <rFont val="Calibri"/>
        <family val="2"/>
        <charset val="238"/>
        <scheme val="minor"/>
      </rPr>
      <t>Změna konstrukce parkoviště</t>
    </r>
  </si>
  <si>
    <t>1a. Vícepráce</t>
  </si>
  <si>
    <t>p.č.</t>
  </si>
  <si>
    <t>kód položky</t>
  </si>
  <si>
    <t>popis položky</t>
  </si>
  <si>
    <t>m.j.</t>
  </si>
  <si>
    <t>množství</t>
  </si>
  <si>
    <t>cena jedn.</t>
  </si>
  <si>
    <t>cena celkem</t>
  </si>
  <si>
    <t>pozn</t>
  </si>
  <si>
    <t>m</t>
  </si>
  <si>
    <t>Podklad ze štěrkodrti ŠD 100 mm</t>
  </si>
  <si>
    <r>
      <t>m</t>
    </r>
    <r>
      <rPr>
        <sz val="10"/>
        <color theme="1"/>
        <rFont val="Calibri"/>
        <family val="2"/>
        <charset val="238"/>
        <scheme val="minor"/>
      </rPr>
      <t>2</t>
    </r>
  </si>
  <si>
    <t>podklad ze směsi SC C 3/4 (KSC )  150 mm</t>
  </si>
  <si>
    <t>Zřízení vrstvy geotextilie</t>
  </si>
  <si>
    <t>m2</t>
  </si>
  <si>
    <t>1a. celkem</t>
  </si>
  <si>
    <t>t</t>
  </si>
  <si>
    <t>Nakládání nebo překládání suti</t>
  </si>
  <si>
    <t xml:space="preserve"> O 310</t>
  </si>
  <si>
    <t>Doprava materiálů v používání</t>
  </si>
  <si>
    <t>Kč</t>
  </si>
  <si>
    <t>Vodorovná doprava suti do 1 km 188,75*0,15*1,8=50,9</t>
  </si>
  <si>
    <t>Odkopávky a prokopávky pro silnice ,145*025=36,25</t>
  </si>
  <si>
    <t>Vodorovné přemístění do 10 000m výkopku z hor. 1-4 tř.</t>
  </si>
  <si>
    <t>Uložení sypaniny na skládku</t>
  </si>
  <si>
    <t>Poplatek za uložení odpadu</t>
  </si>
  <si>
    <t>m3</t>
  </si>
  <si>
    <r>
      <t>m</t>
    </r>
    <r>
      <rPr>
        <sz val="9"/>
        <color theme="1"/>
        <rFont val="Calibri"/>
        <family val="2"/>
        <charset val="238"/>
        <scheme val="minor"/>
      </rPr>
      <t>2</t>
    </r>
  </si>
  <si>
    <t>2.Zesílení konstrukce parkoviště</t>
  </si>
  <si>
    <t>2a.Vícepráce</t>
  </si>
  <si>
    <t>2a Celkem</t>
  </si>
  <si>
    <t xml:space="preserve">2b.  </t>
  </si>
  <si>
    <t>Méněpráce</t>
  </si>
  <si>
    <r>
      <t xml:space="preserve">Podklad ze ŠD 250 mm  </t>
    </r>
    <r>
      <rPr>
        <sz val="8"/>
        <color theme="1"/>
        <rFont val="Calibri"/>
        <family val="2"/>
        <charset val="238"/>
        <scheme val="minor"/>
      </rPr>
      <t>594-188,75-2*145= -115,25</t>
    </r>
  </si>
  <si>
    <t>2b celkem</t>
  </si>
  <si>
    <t>3.Úprava výměr dle geodetického zaměření</t>
  </si>
  <si>
    <t>3a. Vícepráce</t>
  </si>
  <si>
    <t>Podklad ze ŠD 150 mm</t>
  </si>
  <si>
    <t>Kladení dlažby  pro pěší  tl. 60 mm</t>
  </si>
  <si>
    <t>Zámková dlažba tl. 60 mm</t>
  </si>
  <si>
    <t>3a. Celkem</t>
  </si>
  <si>
    <t>3b Méněpráce</t>
  </si>
  <si>
    <t>4c</t>
  </si>
  <si>
    <t>4b</t>
  </si>
  <si>
    <t>4a</t>
  </si>
  <si>
    <t>40b</t>
  </si>
  <si>
    <t>40a</t>
  </si>
  <si>
    <t>39a</t>
  </si>
  <si>
    <t>39c</t>
  </si>
  <si>
    <t>Hloubení rýh š. do 600 mm</t>
  </si>
  <si>
    <r>
      <t>m</t>
    </r>
    <r>
      <rPr>
        <sz val="9"/>
        <color theme="1"/>
        <rFont val="Calibri"/>
        <family val="2"/>
        <charset val="238"/>
        <scheme val="minor"/>
      </rPr>
      <t>3</t>
    </r>
  </si>
  <si>
    <t>Úprava pláně  se zhutněním</t>
  </si>
  <si>
    <t>Kladení dlažby tl. 80 mm</t>
  </si>
  <si>
    <t>Osazení chodníkového obrubníku</t>
  </si>
  <si>
    <t>Obrubník betonový 100x25x10 cm</t>
  </si>
  <si>
    <r>
      <t xml:space="preserve">Odkopávky pro silnice. </t>
    </r>
    <r>
      <rPr>
        <sz val="8"/>
        <color theme="1"/>
        <rFont val="Calibri"/>
        <family val="2"/>
        <charset val="238"/>
        <scheme val="minor"/>
      </rPr>
      <t xml:space="preserve"> 578*0,45= 260,1-245,65=14,45</t>
    </r>
  </si>
  <si>
    <t xml:space="preserve">Vodorovné přemístění do 10 000m </t>
  </si>
  <si>
    <t>Poplatek za uložení na skládku</t>
  </si>
  <si>
    <t>Uložení na skládku</t>
  </si>
  <si>
    <t>3b. celkem</t>
  </si>
  <si>
    <t>4.Stavební práce navíc</t>
  </si>
  <si>
    <t>4d</t>
  </si>
  <si>
    <t>Výšková úprava plyn. poklopů</t>
  </si>
  <si>
    <t>ks</t>
  </si>
  <si>
    <t>2a</t>
  </si>
  <si>
    <t xml:space="preserve">Odstranění ploch živičných ručně </t>
  </si>
  <si>
    <t>58a</t>
  </si>
  <si>
    <t>Zkouška únosnosti pláně</t>
  </si>
  <si>
    <t>Řezání stávajícího živičného krytu</t>
  </si>
  <si>
    <t>4. Celkem</t>
  </si>
  <si>
    <t>5.Nerealizované práce</t>
  </si>
  <si>
    <t>Základové klenby z betonu</t>
  </si>
  <si>
    <t>Zřízení bednění stěn</t>
  </si>
  <si>
    <t>Odstranění bednění stěn</t>
  </si>
  <si>
    <t>Prolití podkladu asfaltem</t>
  </si>
  <si>
    <t>Zálivka asfaltová</t>
  </si>
  <si>
    <t>Projekt PDZ</t>
  </si>
  <si>
    <t>5.celkem</t>
  </si>
  <si>
    <t>REKAPITULACE</t>
  </si>
  <si>
    <t>1.Změna konstrukce parkoviště</t>
  </si>
  <si>
    <t>vícepráce</t>
  </si>
  <si>
    <t>méněpráce</t>
  </si>
  <si>
    <t>rozdíl</t>
  </si>
  <si>
    <t>3.Úprava výměr dle geodet. Zaměření</t>
  </si>
  <si>
    <t>Celkem</t>
  </si>
  <si>
    <t>Dlažba 20x20x8  přírodní</t>
  </si>
  <si>
    <t>Geotextilie netkaná HTS 400</t>
  </si>
  <si>
    <t>Odstranění podkladu tl. 150 mm</t>
  </si>
  <si>
    <t>Osazení chodníkového obrubníku ,  296,6- 288= 11,6m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</si>
</sst>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/>
    <xf numFmtId="0" fontId="0" fillId="0" borderId="0" xfId="0" applyAlignment="1">
      <alignment horizontal="left"/>
    </xf>
    <xf numFmtId="4" fontId="3" fillId="0" borderId="1" xfId="0" applyNumberFormat="1" applyFont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4" fontId="0" fillId="0" borderId="0" xfId="0" applyNumberFormat="1"/>
    <xf numFmtId="4" fontId="3" fillId="0" borderId="0" xfId="0" applyNumberFormat="1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" fontId="3" fillId="0" borderId="0" xfId="0" applyNumberFormat="1" applyFont="1" applyAlignment="1">
      <alignment horizontal="left"/>
    </xf>
    <xf numFmtId="4" fontId="3" fillId="0" borderId="0" xfId="0" applyNumberFormat="1" applyFont="1" applyBorder="1" applyAlignment="1" applyProtection="1">
      <alignment horizontal="left" indent="2"/>
    </xf>
    <xf numFmtId="4" fontId="3" fillId="0" borderId="2" xfId="0" applyNumberFormat="1" applyFont="1" applyBorder="1" applyAlignment="1" applyProtection="1">
      <alignment horizontal="left" indent="2"/>
    </xf>
    <xf numFmtId="1" fontId="3" fillId="0" borderId="0" xfId="0" applyNumberFormat="1" applyFont="1" applyBorder="1" applyAlignment="1" applyProtection="1">
      <alignment horizontal="center"/>
    </xf>
    <xf numFmtId="1" fontId="3" fillId="0" borderId="1" xfId="1" applyNumberFormat="1" applyFont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left" indent="2"/>
    </xf>
    <xf numFmtId="4" fontId="3" fillId="0" borderId="1" xfId="0" applyNumberFormat="1" applyFont="1" applyFill="1" applyBorder="1" applyAlignment="1" applyProtection="1">
      <alignment horizontal="left" indent="2"/>
    </xf>
    <xf numFmtId="1" fontId="3" fillId="0" borderId="1" xfId="0" applyNumberFormat="1" applyFont="1" applyBorder="1" applyAlignment="1" applyProtection="1">
      <alignment horizontal="center"/>
    </xf>
    <xf numFmtId="1" fontId="3" fillId="0" borderId="1" xfId="0" applyNumberFormat="1" applyFont="1" applyBorder="1" applyAlignment="1" applyProtection="1">
      <alignment horizontal="center"/>
      <protection hidden="1"/>
    </xf>
    <xf numFmtId="4" fontId="7" fillId="0" borderId="1" xfId="0" applyNumberFormat="1" applyFont="1" applyBorder="1" applyAlignment="1" applyProtection="1">
      <alignment horizontal="left" indent="2"/>
    </xf>
    <xf numFmtId="4" fontId="6" fillId="0" borderId="1" xfId="0" applyNumberFormat="1" applyFont="1" applyBorder="1" applyAlignment="1" applyProtection="1">
      <alignment horizontal="left" indent="2"/>
    </xf>
    <xf numFmtId="0" fontId="2" fillId="0" borderId="1" xfId="0" applyFont="1" applyBorder="1"/>
    <xf numFmtId="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 applyProtection="1">
      <alignment horizontal="left" indent="2"/>
    </xf>
    <xf numFmtId="1" fontId="2" fillId="0" borderId="0" xfId="0" applyNumberFormat="1" applyFont="1" applyBorder="1" applyAlignment="1" applyProtection="1">
      <alignment horizontal="center"/>
    </xf>
    <xf numFmtId="1" fontId="7" fillId="0" borderId="1" xfId="0" applyNumberFormat="1" applyFont="1" applyBorder="1" applyAlignment="1" applyProtection="1">
      <alignment horizontal="center"/>
    </xf>
    <xf numFmtId="4" fontId="10" fillId="0" borderId="1" xfId="0" applyNumberFormat="1" applyFont="1" applyBorder="1" applyAlignment="1" applyProtection="1">
      <alignment horizontal="left" indent="2"/>
    </xf>
    <xf numFmtId="4" fontId="10" fillId="0" borderId="0" xfId="0" applyNumberFormat="1" applyFont="1" applyBorder="1" applyAlignment="1" applyProtection="1">
      <alignment horizontal="left" indent="2"/>
    </xf>
    <xf numFmtId="1" fontId="3" fillId="0" borderId="0" xfId="0" applyNumberFormat="1" applyFont="1" applyBorder="1" applyAlignment="1" applyProtection="1">
      <alignment horizontal="left"/>
    </xf>
    <xf numFmtId="1" fontId="2" fillId="0" borderId="0" xfId="0" applyNumberFormat="1" applyFont="1" applyBorder="1" applyAlignment="1" applyProtection="1">
      <alignment horizontal="left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indent="2"/>
    </xf>
    <xf numFmtId="4" fontId="3" fillId="0" borderId="0" xfId="0" applyNumberFormat="1" applyFont="1" applyBorder="1" applyAlignment="1" applyProtection="1">
      <alignment horizontal="center"/>
    </xf>
    <xf numFmtId="1" fontId="6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1" fontId="0" fillId="0" borderId="1" xfId="0" applyNumberFormat="1" applyFont="1" applyBorder="1" applyAlignment="1" applyProtection="1">
      <alignment horizontal="center"/>
    </xf>
    <xf numFmtId="1" fontId="3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/>
    </xf>
    <xf numFmtId="0" fontId="6" fillId="0" borderId="1" xfId="0" applyFont="1" applyBorder="1" applyAlignment="1">
      <alignment horizontal="left" indent="2"/>
    </xf>
    <xf numFmtId="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1" xfId="0" applyFont="1" applyBorder="1"/>
    <xf numFmtId="1" fontId="6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43" fontId="3" fillId="0" borderId="1" xfId="1" applyFont="1" applyBorder="1" applyAlignment="1">
      <alignment horizontal="left"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/>
    </xf>
    <xf numFmtId="43" fontId="3" fillId="0" borderId="1" xfId="1" applyFont="1" applyBorder="1" applyAlignment="1">
      <alignment horizontal="left"/>
    </xf>
    <xf numFmtId="2" fontId="3" fillId="0" borderId="1" xfId="2" applyNumberFormat="1" applyFont="1" applyBorder="1" applyAlignment="1">
      <alignment horizontal="left"/>
    </xf>
    <xf numFmtId="43" fontId="3" fillId="0" borderId="1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11" fillId="0" borderId="0" xfId="0" applyNumberFormat="1" applyFont="1" applyBorder="1" applyAlignment="1" applyProtection="1">
      <alignment horizontal="right"/>
    </xf>
    <xf numFmtId="4" fontId="7" fillId="0" borderId="1" xfId="0" applyNumberFormat="1" applyFont="1" applyBorder="1" applyAlignment="1" applyProtection="1">
      <alignment horizontal="right"/>
    </xf>
    <xf numFmtId="4" fontId="10" fillId="0" borderId="1" xfId="0" applyNumberFormat="1" applyFont="1" applyBorder="1" applyAlignment="1">
      <alignment horizontal="right"/>
    </xf>
    <xf numFmtId="4" fontId="11" fillId="0" borderId="0" xfId="0" applyNumberFormat="1" applyFont="1" applyBorder="1" applyAlignment="1" applyProtection="1">
      <alignment horizontal="right" indent="2"/>
    </xf>
    <xf numFmtId="4" fontId="9" fillId="0" borderId="1" xfId="0" applyNumberFormat="1" applyFont="1" applyBorder="1" applyAlignment="1" applyProtection="1">
      <alignment horizontal="right"/>
    </xf>
    <xf numFmtId="4" fontId="3" fillId="0" borderId="1" xfId="0" applyNumberFormat="1" applyFont="1" applyBorder="1"/>
    <xf numFmtId="1" fontId="3" fillId="0" borderId="1" xfId="0" applyNumberFormat="1" applyFont="1" applyBorder="1"/>
    <xf numFmtId="4" fontId="0" fillId="3" borderId="3" xfId="0" applyNumberFormat="1" applyFill="1" applyBorder="1"/>
    <xf numFmtId="4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/>
    <xf numFmtId="1" fontId="3" fillId="0" borderId="1" xfId="0" applyNumberFormat="1" applyFont="1" applyBorder="1" applyAlignment="1" applyProtection="1"/>
    <xf numFmtId="0" fontId="3" fillId="0" borderId="1" xfId="0" applyFont="1" applyBorder="1" applyAlignment="1"/>
    <xf numFmtId="0" fontId="3" fillId="0" borderId="1" xfId="0" applyFont="1" applyFill="1" applyBorder="1" applyAlignment="1"/>
    <xf numFmtId="165" fontId="0" fillId="0" borderId="0" xfId="0" applyNumberFormat="1" applyFont="1" applyAlignment="1">
      <alignment horizontal="left" indent="1"/>
    </xf>
    <xf numFmtId="2" fontId="0" fillId="0" borderId="0" xfId="0" applyNumberFormat="1"/>
    <xf numFmtId="1" fontId="3" fillId="4" borderId="1" xfId="0" applyNumberFormat="1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/>
    <xf numFmtId="4" fontId="3" fillId="4" borderId="1" xfId="0" applyNumberFormat="1" applyFont="1" applyFill="1" applyBorder="1" applyAlignment="1" applyProtection="1">
      <alignment horizontal="center"/>
    </xf>
    <xf numFmtId="4" fontId="7" fillId="4" borderId="1" xfId="0" applyNumberFormat="1" applyFont="1" applyFill="1" applyBorder="1" applyAlignment="1" applyProtection="1">
      <alignment horizontal="right"/>
    </xf>
    <xf numFmtId="4" fontId="3" fillId="4" borderId="1" xfId="0" applyNumberFormat="1" applyFont="1" applyFill="1" applyBorder="1" applyAlignment="1" applyProtection="1">
      <alignment horizontal="left" indent="2"/>
    </xf>
    <xf numFmtId="0" fontId="0" fillId="4" borderId="0" xfId="0" applyFill="1"/>
    <xf numFmtId="164" fontId="0" fillId="0" borderId="0" xfId="0" applyNumberFormat="1" applyBorder="1" applyAlignment="1">
      <alignment horizontal="left" indent="1"/>
    </xf>
    <xf numFmtId="165" fontId="0" fillId="0" borderId="0" xfId="0" applyNumberFormat="1" applyBorder="1" applyAlignment="1">
      <alignment horizontal="left" indent="1"/>
    </xf>
    <xf numFmtId="165" fontId="0" fillId="0" borderId="0" xfId="0" applyNumberFormat="1" applyFont="1" applyBorder="1" applyAlignment="1">
      <alignment horizontal="left" indent="1"/>
    </xf>
    <xf numFmtId="2" fontId="0" fillId="4" borderId="0" xfId="0" applyNumberForma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topLeftCell="A46" workbookViewId="0">
      <selection activeCell="C4" sqref="C4"/>
    </sheetView>
  </sheetViews>
  <sheetFormatPr defaultRowHeight="15" x14ac:dyDescent="0.25"/>
  <cols>
    <col min="1" max="1" width="6.42578125" customWidth="1"/>
    <col min="2" max="2" width="11.85546875" customWidth="1"/>
    <col min="3" max="3" width="46.5703125" customWidth="1"/>
    <col min="4" max="4" width="7" customWidth="1"/>
    <col min="5" max="5" width="10.42578125" customWidth="1"/>
    <col min="6" max="6" width="11.28515625" customWidth="1"/>
    <col min="7" max="7" width="13.28515625" customWidth="1"/>
    <col min="10" max="10" width="34.28515625" customWidth="1"/>
  </cols>
  <sheetData>
    <row r="1" spans="1:9" ht="15" customHeight="1" x14ac:dyDescent="0.25">
      <c r="A1" s="1" t="s">
        <v>0</v>
      </c>
      <c r="B1" s="1"/>
      <c r="C1" s="1"/>
      <c r="D1" s="1"/>
      <c r="E1" s="1"/>
      <c r="F1" s="1"/>
    </row>
    <row r="2" spans="1:9" x14ac:dyDescent="0.25">
      <c r="A2" s="1" t="s">
        <v>1</v>
      </c>
      <c r="B2" s="1" t="s">
        <v>2</v>
      </c>
      <c r="C2" s="1"/>
    </row>
    <row r="3" spans="1:9" x14ac:dyDescent="0.25">
      <c r="A3" s="1" t="s">
        <v>3</v>
      </c>
      <c r="B3" s="1"/>
      <c r="C3" s="1"/>
    </row>
    <row r="5" spans="1:9" x14ac:dyDescent="0.25">
      <c r="A5" t="s">
        <v>4</v>
      </c>
    </row>
    <row r="6" spans="1:9" x14ac:dyDescent="0.25">
      <c r="A6" s="1" t="s">
        <v>5</v>
      </c>
      <c r="B6" s="1"/>
    </row>
    <row r="7" spans="1:9" x14ac:dyDescent="0.25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/>
    </row>
    <row r="8" spans="1:9" x14ac:dyDescent="0.25">
      <c r="A8" s="7" t="s">
        <v>50</v>
      </c>
      <c r="B8" s="8">
        <v>564831111</v>
      </c>
      <c r="C8" s="19" t="s">
        <v>15</v>
      </c>
      <c r="D8" s="9" t="s">
        <v>16</v>
      </c>
      <c r="E8" s="54">
        <v>244.25</v>
      </c>
      <c r="F8" s="58">
        <v>71.7</v>
      </c>
      <c r="G8" s="60">
        <f>SUM(E8*F8)</f>
        <v>17512.725000000002</v>
      </c>
      <c r="H8" s="9"/>
      <c r="I8" s="9"/>
    </row>
    <row r="9" spans="1:9" x14ac:dyDescent="0.25">
      <c r="A9" s="7" t="s">
        <v>51</v>
      </c>
      <c r="B9" s="7">
        <v>567122114</v>
      </c>
      <c r="C9" s="18" t="s">
        <v>17</v>
      </c>
      <c r="D9" s="9" t="s">
        <v>16</v>
      </c>
      <c r="E9" s="55">
        <v>385</v>
      </c>
      <c r="F9" s="57">
        <v>271</v>
      </c>
      <c r="G9" s="60">
        <f t="shared" ref="G9:G15" si="0">SUM(E9*F9)</f>
        <v>104335</v>
      </c>
      <c r="H9" s="9"/>
      <c r="I9" s="9"/>
    </row>
    <row r="10" spans="1:9" x14ac:dyDescent="0.25">
      <c r="A10" s="7">
        <v>39</v>
      </c>
      <c r="B10" s="7">
        <v>213141113</v>
      </c>
      <c r="C10" s="19" t="s">
        <v>18</v>
      </c>
      <c r="D10" s="9" t="s">
        <v>16</v>
      </c>
      <c r="E10" s="56">
        <v>380</v>
      </c>
      <c r="F10" s="59">
        <v>14.8</v>
      </c>
      <c r="G10" s="60">
        <f t="shared" si="0"/>
        <v>5624</v>
      </c>
      <c r="H10" s="9"/>
      <c r="I10" s="9"/>
    </row>
    <row r="11" spans="1:9" x14ac:dyDescent="0.25">
      <c r="A11" s="7" t="s">
        <v>52</v>
      </c>
      <c r="B11" s="7">
        <v>693112800</v>
      </c>
      <c r="C11" s="18" t="s">
        <v>91</v>
      </c>
      <c r="D11" s="10" t="s">
        <v>19</v>
      </c>
      <c r="E11" s="57">
        <v>380</v>
      </c>
      <c r="F11" s="57">
        <v>40.200000000000003</v>
      </c>
      <c r="G11" s="60">
        <f t="shared" si="0"/>
        <v>15276.000000000002</v>
      </c>
      <c r="H11" s="9"/>
      <c r="I11" s="9"/>
    </row>
    <row r="12" spans="1:9" x14ac:dyDescent="0.25">
      <c r="A12" s="7" t="s">
        <v>53</v>
      </c>
      <c r="B12" s="7" t="s">
        <v>23</v>
      </c>
      <c r="C12" s="18" t="s">
        <v>24</v>
      </c>
      <c r="D12" s="10" t="s">
        <v>25</v>
      </c>
      <c r="E12" s="57">
        <v>1</v>
      </c>
      <c r="F12" s="57">
        <v>1250</v>
      </c>
      <c r="G12" s="60">
        <f t="shared" si="0"/>
        <v>1250</v>
      </c>
      <c r="H12" s="9"/>
      <c r="I12" s="9"/>
    </row>
    <row r="13" spans="1:9" x14ac:dyDescent="0.25">
      <c r="A13" s="7" t="s">
        <v>49</v>
      </c>
      <c r="B13" s="7">
        <v>113107152</v>
      </c>
      <c r="C13" s="18" t="s">
        <v>92</v>
      </c>
      <c r="D13" s="10" t="s">
        <v>19</v>
      </c>
      <c r="E13" s="57">
        <v>188.75</v>
      </c>
      <c r="F13" s="57">
        <v>16.98</v>
      </c>
      <c r="G13" s="60">
        <f t="shared" si="0"/>
        <v>3204.9749999999999</v>
      </c>
      <c r="H13" s="9"/>
      <c r="I13" s="9"/>
    </row>
    <row r="14" spans="1:9" x14ac:dyDescent="0.25">
      <c r="A14" s="7" t="s">
        <v>48</v>
      </c>
      <c r="B14" s="7">
        <v>9977221551</v>
      </c>
      <c r="C14" s="18" t="s">
        <v>26</v>
      </c>
      <c r="D14" s="10" t="s">
        <v>21</v>
      </c>
      <c r="E14" s="57">
        <v>50.9</v>
      </c>
      <c r="F14" s="57">
        <v>37.1</v>
      </c>
      <c r="G14" s="60">
        <f t="shared" si="0"/>
        <v>1888.39</v>
      </c>
      <c r="H14" s="9"/>
      <c r="I14" s="9"/>
    </row>
    <row r="15" spans="1:9" x14ac:dyDescent="0.25">
      <c r="A15" s="7" t="s">
        <v>47</v>
      </c>
      <c r="B15" s="7">
        <v>997241612</v>
      </c>
      <c r="C15" s="18" t="s">
        <v>22</v>
      </c>
      <c r="D15" s="10" t="s">
        <v>21</v>
      </c>
      <c r="E15" s="57">
        <v>50.9</v>
      </c>
      <c r="F15" s="57">
        <v>234</v>
      </c>
      <c r="G15" s="60">
        <f t="shared" si="0"/>
        <v>11910.6</v>
      </c>
      <c r="H15" s="9"/>
      <c r="I15" s="9"/>
    </row>
    <row r="16" spans="1:9" ht="14.25" customHeight="1" x14ac:dyDescent="0.25">
      <c r="A16" s="9"/>
      <c r="B16" s="13"/>
      <c r="C16" s="32" t="s">
        <v>20</v>
      </c>
      <c r="D16" s="9"/>
      <c r="E16" s="9"/>
      <c r="F16" s="9"/>
      <c r="G16" s="33">
        <f>SUM(G8:G15)</f>
        <v>161001.69000000003</v>
      </c>
      <c r="H16" s="9"/>
      <c r="I16" s="9"/>
    </row>
    <row r="17" spans="1:10" x14ac:dyDescent="0.25">
      <c r="A17" s="17" t="s">
        <v>33</v>
      </c>
      <c r="B17" s="15"/>
      <c r="C17" s="14"/>
      <c r="D17" s="14"/>
      <c r="E17" s="14"/>
      <c r="F17" s="14"/>
      <c r="G17" s="16"/>
      <c r="H17" s="14"/>
      <c r="I17" s="14"/>
    </row>
    <row r="18" spans="1:10" x14ac:dyDescent="0.25">
      <c r="A18" s="17" t="s">
        <v>34</v>
      </c>
      <c r="B18" s="15"/>
      <c r="C18" s="14"/>
      <c r="D18" s="14"/>
      <c r="E18" s="14"/>
      <c r="F18" s="14"/>
      <c r="G18" s="16"/>
      <c r="H18" s="14"/>
      <c r="I18" s="14"/>
    </row>
    <row r="19" spans="1:10" x14ac:dyDescent="0.25">
      <c r="A19" s="24">
        <v>7</v>
      </c>
      <c r="B19" s="25">
        <v>122202202</v>
      </c>
      <c r="C19" s="72" t="s">
        <v>27</v>
      </c>
      <c r="D19" s="27" t="s">
        <v>31</v>
      </c>
      <c r="E19" s="27">
        <v>36.25</v>
      </c>
      <c r="F19" s="27">
        <v>35.67</v>
      </c>
      <c r="G19" s="26">
        <f>SUM(E19*F19)</f>
        <v>1293.0375000000001</v>
      </c>
      <c r="H19" s="26"/>
      <c r="I19" s="26"/>
    </row>
    <row r="20" spans="1:10" x14ac:dyDescent="0.25">
      <c r="A20" s="28">
        <v>14</v>
      </c>
      <c r="B20" s="28">
        <v>162701105</v>
      </c>
      <c r="C20" s="73" t="s">
        <v>28</v>
      </c>
      <c r="D20" s="27" t="s">
        <v>31</v>
      </c>
      <c r="E20" s="27">
        <v>36.25</v>
      </c>
      <c r="F20" s="27">
        <v>53.05</v>
      </c>
      <c r="G20" s="26">
        <f t="shared" ref="G20:G22" si="1">SUM(E20*F20)</f>
        <v>1923.0625</v>
      </c>
      <c r="H20" s="26"/>
      <c r="I20" s="26"/>
    </row>
    <row r="21" spans="1:10" x14ac:dyDescent="0.25">
      <c r="A21" s="28">
        <v>15</v>
      </c>
      <c r="B21" s="28">
        <v>171201201</v>
      </c>
      <c r="C21" s="73" t="s">
        <v>29</v>
      </c>
      <c r="D21" s="27" t="s">
        <v>31</v>
      </c>
      <c r="E21" s="26">
        <v>36.25</v>
      </c>
      <c r="F21" s="27">
        <v>15.59</v>
      </c>
      <c r="G21" s="26">
        <f t="shared" si="1"/>
        <v>565.13750000000005</v>
      </c>
      <c r="H21" s="26"/>
      <c r="I21" s="26"/>
    </row>
    <row r="22" spans="1:10" x14ac:dyDescent="0.25">
      <c r="A22" s="28">
        <v>16</v>
      </c>
      <c r="B22" s="28">
        <v>171201211</v>
      </c>
      <c r="C22" s="73" t="s">
        <v>30</v>
      </c>
      <c r="D22" s="27" t="s">
        <v>21</v>
      </c>
      <c r="E22" s="26">
        <v>65.25</v>
      </c>
      <c r="F22" s="26">
        <v>59</v>
      </c>
      <c r="G22" s="26">
        <f t="shared" si="1"/>
        <v>3849.75</v>
      </c>
      <c r="H22" s="26"/>
      <c r="I22" s="26"/>
    </row>
    <row r="23" spans="1:10" x14ac:dyDescent="0.25">
      <c r="A23" s="28"/>
      <c r="B23" s="29"/>
      <c r="C23" s="31" t="s">
        <v>35</v>
      </c>
      <c r="D23" s="26"/>
      <c r="E23" s="26"/>
      <c r="F23" s="26"/>
      <c r="G23" s="34">
        <f>SUM(G19:G22)</f>
        <v>7630.9875000000002</v>
      </c>
      <c r="H23" s="26"/>
      <c r="I23" s="26"/>
    </row>
    <row r="24" spans="1:10" x14ac:dyDescent="0.25">
      <c r="A24" s="35" t="s">
        <v>36</v>
      </c>
      <c r="B24" s="35" t="s">
        <v>37</v>
      </c>
      <c r="C24" s="21"/>
      <c r="D24" s="21"/>
      <c r="E24" s="21"/>
      <c r="F24" s="21"/>
      <c r="G24" s="21"/>
      <c r="H24" s="21"/>
      <c r="I24" s="22"/>
    </row>
    <row r="25" spans="1:10" x14ac:dyDescent="0.25">
      <c r="A25" s="28">
        <v>38</v>
      </c>
      <c r="B25" s="36">
        <v>564871111</v>
      </c>
      <c r="C25" s="73" t="s">
        <v>38</v>
      </c>
      <c r="D25" s="26" t="s">
        <v>32</v>
      </c>
      <c r="E25" s="26">
        <v>-115.25</v>
      </c>
      <c r="F25" s="26">
        <v>145.21</v>
      </c>
      <c r="G25" s="30">
        <f>SUM(E25*F25)</f>
        <v>-16735.452499999999</v>
      </c>
      <c r="H25" s="26"/>
      <c r="I25" s="26"/>
    </row>
    <row r="26" spans="1:10" x14ac:dyDescent="0.25">
      <c r="A26" s="28"/>
      <c r="B26" s="28"/>
      <c r="C26" s="31" t="s">
        <v>39</v>
      </c>
      <c r="D26" s="26"/>
      <c r="E26" s="26"/>
      <c r="F26" s="26"/>
      <c r="G26" s="37">
        <v>-16735.45</v>
      </c>
      <c r="H26" s="26"/>
      <c r="I26" s="26"/>
    </row>
    <row r="27" spans="1:10" x14ac:dyDescent="0.25">
      <c r="A27" s="23"/>
      <c r="B27" s="23"/>
      <c r="C27" s="21"/>
      <c r="D27" s="21"/>
      <c r="E27" s="21"/>
      <c r="F27" s="21"/>
      <c r="G27" s="38"/>
      <c r="H27" s="21"/>
      <c r="I27" s="22"/>
    </row>
    <row r="28" spans="1:10" x14ac:dyDescent="0.25">
      <c r="A28" s="40" t="s">
        <v>40</v>
      </c>
      <c r="B28" s="39"/>
      <c r="C28" s="39"/>
      <c r="D28" s="21"/>
      <c r="E28" s="21"/>
      <c r="F28" s="21"/>
      <c r="G28" s="21"/>
      <c r="H28" s="38"/>
      <c r="I28" s="21"/>
      <c r="J28" s="22"/>
    </row>
    <row r="29" spans="1:10" x14ac:dyDescent="0.25">
      <c r="A29" s="40" t="s">
        <v>41</v>
      </c>
      <c r="B29" s="35"/>
      <c r="C29" s="21"/>
      <c r="D29" s="21"/>
      <c r="E29" s="21"/>
      <c r="F29" s="21"/>
      <c r="G29" s="67"/>
      <c r="H29" s="21"/>
      <c r="I29" s="22"/>
    </row>
    <row r="30" spans="1:10" x14ac:dyDescent="0.25">
      <c r="A30" s="44">
        <v>7</v>
      </c>
      <c r="B30" s="28">
        <v>122202202</v>
      </c>
      <c r="C30" s="74" t="s">
        <v>60</v>
      </c>
      <c r="D30" s="26" t="s">
        <v>55</v>
      </c>
      <c r="E30" s="26">
        <v>14.45</v>
      </c>
      <c r="F30" s="26">
        <v>35.67</v>
      </c>
      <c r="G30" s="65">
        <f>SUM(E30*F30)</f>
        <v>515.43150000000003</v>
      </c>
      <c r="H30" s="26"/>
      <c r="I30" s="26"/>
    </row>
    <row r="31" spans="1:10" x14ac:dyDescent="0.25">
      <c r="A31" s="28">
        <v>14</v>
      </c>
      <c r="B31" s="28">
        <v>162701105</v>
      </c>
      <c r="C31" s="74" t="s">
        <v>61</v>
      </c>
      <c r="D31" s="26" t="s">
        <v>55</v>
      </c>
      <c r="E31" s="26">
        <v>14.45</v>
      </c>
      <c r="F31" s="26">
        <v>53.05</v>
      </c>
      <c r="G31" s="65">
        <f t="shared" ref="G31:G38" si="2">SUM(E31*F31)</f>
        <v>766.57249999999988</v>
      </c>
      <c r="H31" s="26"/>
      <c r="I31" s="26"/>
    </row>
    <row r="32" spans="1:10" x14ac:dyDescent="0.25">
      <c r="A32" s="28">
        <v>15</v>
      </c>
      <c r="B32" s="28">
        <v>171201201</v>
      </c>
      <c r="C32" s="74" t="s">
        <v>63</v>
      </c>
      <c r="D32" s="26" t="s">
        <v>55</v>
      </c>
      <c r="E32" s="26">
        <v>14.45</v>
      </c>
      <c r="F32" s="26">
        <v>15.59</v>
      </c>
      <c r="G32" s="65">
        <f t="shared" si="2"/>
        <v>225.27549999999999</v>
      </c>
      <c r="H32" s="26"/>
      <c r="I32" s="26"/>
    </row>
    <row r="33" spans="1:11" x14ac:dyDescent="0.25">
      <c r="A33" s="28">
        <v>16</v>
      </c>
      <c r="B33" s="28">
        <v>171201211</v>
      </c>
      <c r="C33" s="74" t="s">
        <v>62</v>
      </c>
      <c r="D33" s="26" t="s">
        <v>21</v>
      </c>
      <c r="E33" s="26">
        <v>26.01</v>
      </c>
      <c r="F33" s="26">
        <v>59</v>
      </c>
      <c r="G33" s="65">
        <f t="shared" si="2"/>
        <v>1534.5900000000001</v>
      </c>
      <c r="H33" s="26"/>
      <c r="I33" s="26"/>
    </row>
    <row r="34" spans="1:11" x14ac:dyDescent="0.25">
      <c r="A34" s="28">
        <v>37</v>
      </c>
      <c r="B34" s="28">
        <v>564851111</v>
      </c>
      <c r="C34" s="73" t="s">
        <v>42</v>
      </c>
      <c r="D34" s="45" t="s">
        <v>19</v>
      </c>
      <c r="E34" s="45">
        <v>2.9</v>
      </c>
      <c r="F34" s="45">
        <v>87.12</v>
      </c>
      <c r="G34" s="65">
        <f t="shared" si="2"/>
        <v>252.648</v>
      </c>
      <c r="H34" s="26"/>
      <c r="I34" s="26"/>
    </row>
    <row r="35" spans="1:11" x14ac:dyDescent="0.25">
      <c r="A35" s="28">
        <v>41</v>
      </c>
      <c r="B35" s="28">
        <v>596211111</v>
      </c>
      <c r="C35" s="73" t="s">
        <v>43</v>
      </c>
      <c r="D35" s="45" t="s">
        <v>19</v>
      </c>
      <c r="E35" s="45">
        <v>2.9</v>
      </c>
      <c r="F35" s="45">
        <v>128.26</v>
      </c>
      <c r="G35" s="65">
        <f t="shared" si="2"/>
        <v>371.95399999999995</v>
      </c>
      <c r="H35" s="26"/>
      <c r="I35" s="26"/>
    </row>
    <row r="36" spans="1:11" x14ac:dyDescent="0.25">
      <c r="A36" s="28">
        <v>43</v>
      </c>
      <c r="B36" s="28">
        <v>592453040</v>
      </c>
      <c r="C36" s="73" t="s">
        <v>44</v>
      </c>
      <c r="D36" s="45" t="s">
        <v>19</v>
      </c>
      <c r="E36" s="45">
        <v>2.9</v>
      </c>
      <c r="F36" s="45">
        <v>128.84</v>
      </c>
      <c r="G36" s="65">
        <f t="shared" si="2"/>
        <v>373.63600000000002</v>
      </c>
      <c r="H36" s="26"/>
      <c r="I36" s="26"/>
    </row>
    <row r="37" spans="1:11" x14ac:dyDescent="0.25">
      <c r="A37" s="28">
        <v>57</v>
      </c>
      <c r="B37" s="28">
        <v>916231213</v>
      </c>
      <c r="C37" s="73" t="s">
        <v>93</v>
      </c>
      <c r="D37" s="45" t="s">
        <v>14</v>
      </c>
      <c r="E37" s="45">
        <v>11.6</v>
      </c>
      <c r="F37" s="45">
        <v>178.69</v>
      </c>
      <c r="G37" s="65">
        <f t="shared" si="2"/>
        <v>2072.8040000000001</v>
      </c>
      <c r="H37" s="26"/>
      <c r="I37" s="26"/>
    </row>
    <row r="38" spans="1:11" x14ac:dyDescent="0.25">
      <c r="A38" s="28">
        <v>58</v>
      </c>
      <c r="B38" s="28">
        <v>592174100</v>
      </c>
      <c r="C38" s="73" t="s">
        <v>59</v>
      </c>
      <c r="D38" s="45" t="s">
        <v>14</v>
      </c>
      <c r="E38" s="45">
        <v>11.7</v>
      </c>
      <c r="F38" s="45">
        <v>61.98</v>
      </c>
      <c r="G38" s="65">
        <f t="shared" si="2"/>
        <v>725.16599999999994</v>
      </c>
      <c r="H38" s="26"/>
      <c r="I38" s="26"/>
    </row>
    <row r="39" spans="1:11" x14ac:dyDescent="0.25">
      <c r="A39" s="46"/>
      <c r="B39" s="46"/>
      <c r="C39" s="31" t="s">
        <v>45</v>
      </c>
      <c r="D39" s="45"/>
      <c r="E39" s="45"/>
      <c r="F39" s="45"/>
      <c r="G39" s="68">
        <f>SUM(G30:G38)</f>
        <v>6838.0775000000003</v>
      </c>
      <c r="H39" s="26"/>
      <c r="I39" s="26"/>
    </row>
    <row r="40" spans="1:11" x14ac:dyDescent="0.25">
      <c r="A40" s="40" t="s">
        <v>46</v>
      </c>
      <c r="B40" s="39"/>
      <c r="C40" s="21"/>
      <c r="D40" s="43"/>
      <c r="E40" s="43"/>
      <c r="F40" s="43"/>
      <c r="G40" s="64"/>
      <c r="H40" s="21"/>
      <c r="I40" s="22"/>
    </row>
    <row r="41" spans="1:11" x14ac:dyDescent="0.25">
      <c r="A41" s="28">
        <v>11</v>
      </c>
      <c r="B41" s="28">
        <v>132201201</v>
      </c>
      <c r="C41" s="73" t="s">
        <v>54</v>
      </c>
      <c r="D41" s="45" t="s">
        <v>31</v>
      </c>
      <c r="E41" s="45">
        <v>-2.56</v>
      </c>
      <c r="F41" s="45">
        <v>38.813000000000002</v>
      </c>
      <c r="G41" s="65">
        <f t="shared" ref="G41:G46" si="3">SUM(E41*F41)</f>
        <v>-99.361280000000008</v>
      </c>
      <c r="H41" s="26"/>
      <c r="I41" s="26"/>
    </row>
    <row r="42" spans="1:11" x14ac:dyDescent="0.25">
      <c r="A42" s="79">
        <v>21</v>
      </c>
      <c r="B42" s="79">
        <v>181951102</v>
      </c>
      <c r="C42" s="80" t="s">
        <v>56</v>
      </c>
      <c r="D42" s="81" t="s">
        <v>19</v>
      </c>
      <c r="E42" s="81">
        <v>-1257</v>
      </c>
      <c r="F42" s="81">
        <v>9.6999999999999993</v>
      </c>
      <c r="G42" s="82">
        <f t="shared" si="3"/>
        <v>-12192.9</v>
      </c>
      <c r="H42" s="83"/>
      <c r="I42" s="83"/>
      <c r="J42" s="84"/>
      <c r="K42" s="84"/>
    </row>
    <row r="43" spans="1:11" x14ac:dyDescent="0.25">
      <c r="A43" s="79">
        <v>44</v>
      </c>
      <c r="B43" s="79">
        <v>596212223</v>
      </c>
      <c r="C43" s="80" t="s">
        <v>57</v>
      </c>
      <c r="D43" s="81" t="s">
        <v>19</v>
      </c>
      <c r="E43" s="81">
        <v>-16</v>
      </c>
      <c r="F43" s="81">
        <v>128.26</v>
      </c>
      <c r="G43" s="82">
        <f t="shared" si="3"/>
        <v>-2052.16</v>
      </c>
      <c r="H43" s="83"/>
      <c r="I43" s="83"/>
      <c r="J43" s="84"/>
      <c r="K43" s="84"/>
    </row>
    <row r="44" spans="1:11" x14ac:dyDescent="0.25">
      <c r="A44" s="47">
        <v>45</v>
      </c>
      <c r="B44" s="47">
        <v>592453170</v>
      </c>
      <c r="C44" s="75" t="s">
        <v>90</v>
      </c>
      <c r="D44" s="48" t="s">
        <v>32</v>
      </c>
      <c r="E44" s="5">
        <v>-16</v>
      </c>
      <c r="F44" s="5">
        <v>157.01</v>
      </c>
      <c r="G44" s="65">
        <f t="shared" si="3"/>
        <v>-2512.16</v>
      </c>
      <c r="H44" s="9"/>
      <c r="I44" s="9"/>
    </row>
    <row r="45" spans="1:11" x14ac:dyDescent="0.25">
      <c r="A45" s="47">
        <v>57</v>
      </c>
      <c r="B45" s="47">
        <v>916231213</v>
      </c>
      <c r="C45" s="75" t="s">
        <v>58</v>
      </c>
      <c r="D45" s="5" t="s">
        <v>32</v>
      </c>
      <c r="E45" s="5"/>
      <c r="F45" s="5">
        <v>178.69</v>
      </c>
      <c r="G45" s="65">
        <f t="shared" si="3"/>
        <v>0</v>
      </c>
      <c r="H45" s="9"/>
      <c r="I45" s="9"/>
    </row>
    <row r="46" spans="1:11" x14ac:dyDescent="0.25">
      <c r="A46" s="47">
        <v>58</v>
      </c>
      <c r="B46" s="47">
        <v>592174100</v>
      </c>
      <c r="C46" s="75" t="s">
        <v>59</v>
      </c>
      <c r="D46" s="5" t="s">
        <v>14</v>
      </c>
      <c r="E46" s="5"/>
      <c r="F46" s="5">
        <v>61.98</v>
      </c>
      <c r="G46" s="65">
        <f t="shared" si="3"/>
        <v>0</v>
      </c>
      <c r="H46" s="9"/>
      <c r="I46" s="9"/>
    </row>
    <row r="47" spans="1:11" x14ac:dyDescent="0.25">
      <c r="A47" s="47"/>
      <c r="B47" s="47"/>
      <c r="C47" s="49" t="s">
        <v>64</v>
      </c>
      <c r="D47" s="5"/>
      <c r="E47" s="5"/>
      <c r="F47" s="5"/>
      <c r="G47" s="66">
        <f>SUM(G41:G46)</f>
        <v>-16856.581279999999</v>
      </c>
      <c r="H47" s="9"/>
      <c r="I47" s="9"/>
    </row>
    <row r="48" spans="1:11" x14ac:dyDescent="0.25">
      <c r="A48" s="41"/>
      <c r="B48" s="41"/>
      <c r="C48" s="42"/>
      <c r="D48" s="12"/>
      <c r="E48" s="12"/>
      <c r="F48" s="12"/>
      <c r="G48" s="12"/>
    </row>
    <row r="49" spans="1:9" x14ac:dyDescent="0.25">
      <c r="A49" s="51" t="s">
        <v>65</v>
      </c>
      <c r="B49" s="20"/>
      <c r="C49" s="20"/>
      <c r="D49" s="50"/>
      <c r="E49" s="12"/>
      <c r="F49" s="12"/>
      <c r="G49" s="61"/>
    </row>
    <row r="50" spans="1:9" x14ac:dyDescent="0.25">
      <c r="A50" s="47" t="s">
        <v>66</v>
      </c>
      <c r="B50" s="47">
        <v>899432111</v>
      </c>
      <c r="C50" s="75" t="s">
        <v>67</v>
      </c>
      <c r="D50" s="5" t="s">
        <v>68</v>
      </c>
      <c r="E50" s="5">
        <v>5</v>
      </c>
      <c r="F50" s="5">
        <v>759.48</v>
      </c>
      <c r="G50" s="62">
        <f>SUM(E50*F50)</f>
        <v>3797.4</v>
      </c>
      <c r="H50" s="5"/>
      <c r="I50" s="5"/>
    </row>
    <row r="51" spans="1:9" x14ac:dyDescent="0.25">
      <c r="A51" s="47" t="s">
        <v>69</v>
      </c>
      <c r="B51" s="47">
        <v>113107045</v>
      </c>
      <c r="C51" s="76" t="s">
        <v>70</v>
      </c>
      <c r="D51" s="5" t="s">
        <v>32</v>
      </c>
      <c r="E51" s="5">
        <v>15</v>
      </c>
      <c r="F51" s="5">
        <v>610</v>
      </c>
      <c r="G51" s="62">
        <f t="shared" ref="G51:G53" si="4">SUM(E51*F51)</f>
        <v>9150</v>
      </c>
      <c r="H51" s="5"/>
      <c r="I51" s="5"/>
    </row>
    <row r="52" spans="1:9" x14ac:dyDescent="0.25">
      <c r="A52" s="47" t="s">
        <v>71</v>
      </c>
      <c r="B52" s="47">
        <v>11503003</v>
      </c>
      <c r="C52" s="75" t="s">
        <v>72</v>
      </c>
      <c r="D52" s="5" t="s">
        <v>68</v>
      </c>
      <c r="E52" s="5">
        <v>3</v>
      </c>
      <c r="F52" s="5">
        <v>3100</v>
      </c>
      <c r="G52" s="62">
        <f t="shared" si="4"/>
        <v>9300</v>
      </c>
      <c r="H52" s="5"/>
      <c r="I52" s="5"/>
    </row>
    <row r="53" spans="1:9" x14ac:dyDescent="0.25">
      <c r="A53" s="47">
        <v>59</v>
      </c>
      <c r="B53" s="47">
        <v>919735111</v>
      </c>
      <c r="C53" s="75" t="s">
        <v>73</v>
      </c>
      <c r="D53" s="5" t="s">
        <v>19</v>
      </c>
      <c r="E53" s="5">
        <v>88.5</v>
      </c>
      <c r="F53" s="5">
        <v>44.44</v>
      </c>
      <c r="G53" s="62">
        <f t="shared" si="4"/>
        <v>3932.9399999999996</v>
      </c>
      <c r="H53" s="5"/>
      <c r="I53" s="5"/>
    </row>
    <row r="54" spans="1:9" x14ac:dyDescent="0.25">
      <c r="A54" s="47"/>
      <c r="B54" s="47"/>
      <c r="C54" s="52" t="s">
        <v>74</v>
      </c>
      <c r="D54" s="5"/>
      <c r="E54" s="5"/>
      <c r="F54" s="5"/>
      <c r="G54" s="63">
        <f>SUM(G50:G53)</f>
        <v>26180.34</v>
      </c>
      <c r="H54" s="5"/>
      <c r="I54" s="5"/>
    </row>
    <row r="55" spans="1:9" x14ac:dyDescent="0.25">
      <c r="A55" s="41"/>
      <c r="B55" s="41"/>
      <c r="C55" s="2"/>
      <c r="D55" s="12"/>
      <c r="E55" s="12"/>
      <c r="F55" s="12"/>
      <c r="G55" s="12"/>
      <c r="H55" s="12"/>
      <c r="I55" s="12"/>
    </row>
    <row r="56" spans="1:9" x14ac:dyDescent="0.25">
      <c r="A56" s="51" t="s">
        <v>75</v>
      </c>
      <c r="B56" s="53"/>
      <c r="C56" s="53"/>
      <c r="D56" s="50"/>
      <c r="E56" s="50"/>
      <c r="F56" s="12"/>
      <c r="G56" s="12"/>
      <c r="H56" s="12"/>
      <c r="I56" s="12"/>
    </row>
    <row r="57" spans="1:9" x14ac:dyDescent="0.25">
      <c r="A57" s="47">
        <v>34</v>
      </c>
      <c r="B57" s="47">
        <v>272313611</v>
      </c>
      <c r="C57" s="19" t="s">
        <v>76</v>
      </c>
      <c r="D57" s="5" t="s">
        <v>55</v>
      </c>
      <c r="E57" s="5">
        <v>-1.92</v>
      </c>
      <c r="F57" s="5">
        <v>2000.1</v>
      </c>
      <c r="G57" s="62">
        <f>SUM(E57*F57)</f>
        <v>-3840.1919999999996</v>
      </c>
      <c r="H57" s="5"/>
      <c r="I57" s="5"/>
    </row>
    <row r="58" spans="1:9" x14ac:dyDescent="0.25">
      <c r="A58" s="47">
        <v>35</v>
      </c>
      <c r="B58" s="47">
        <v>272351215</v>
      </c>
      <c r="C58" s="19" t="s">
        <v>77</v>
      </c>
      <c r="D58" s="5" t="s">
        <v>32</v>
      </c>
      <c r="E58" s="5">
        <v>-4</v>
      </c>
      <c r="F58" s="5">
        <v>267.02</v>
      </c>
      <c r="G58" s="62">
        <f t="shared" ref="G58:G62" si="5">SUM(E58*F58)</f>
        <v>-1068.08</v>
      </c>
      <c r="H58" s="5"/>
      <c r="I58" s="5"/>
    </row>
    <row r="59" spans="1:9" x14ac:dyDescent="0.25">
      <c r="A59" s="47">
        <v>36</v>
      </c>
      <c r="B59" s="47">
        <v>272351216</v>
      </c>
      <c r="C59" s="19" t="s">
        <v>78</v>
      </c>
      <c r="D59" s="5" t="s">
        <v>32</v>
      </c>
      <c r="E59" s="5">
        <v>-4</v>
      </c>
      <c r="F59" s="5">
        <v>23.64</v>
      </c>
      <c r="G59" s="62">
        <f t="shared" si="5"/>
        <v>-94.56</v>
      </c>
      <c r="H59" s="5"/>
      <c r="I59" s="5"/>
    </row>
    <row r="60" spans="1:9" x14ac:dyDescent="0.25">
      <c r="A60" s="47">
        <v>39</v>
      </c>
      <c r="B60" s="47">
        <v>573312511</v>
      </c>
      <c r="C60" s="19" t="s">
        <v>79</v>
      </c>
      <c r="D60" s="5" t="s">
        <v>32</v>
      </c>
      <c r="E60" s="5">
        <v>-594</v>
      </c>
      <c r="F60" s="5">
        <v>105.55</v>
      </c>
      <c r="G60" s="62">
        <f t="shared" si="5"/>
        <v>-62696.7</v>
      </c>
      <c r="H60" s="5"/>
      <c r="I60" s="5"/>
    </row>
    <row r="61" spans="1:9" x14ac:dyDescent="0.25">
      <c r="A61" s="47">
        <v>40</v>
      </c>
      <c r="B61" s="47">
        <v>928621012</v>
      </c>
      <c r="C61" s="19" t="s">
        <v>80</v>
      </c>
      <c r="D61" s="5" t="s">
        <v>14</v>
      </c>
      <c r="E61" s="5">
        <v>-162.25</v>
      </c>
      <c r="F61" s="5">
        <v>44.44</v>
      </c>
      <c r="G61" s="62">
        <f t="shared" si="5"/>
        <v>-7210.3899999999994</v>
      </c>
      <c r="H61" s="5"/>
      <c r="I61" s="5"/>
    </row>
    <row r="62" spans="1:9" x14ac:dyDescent="0.25">
      <c r="A62" s="47">
        <v>69</v>
      </c>
      <c r="B62" s="47"/>
      <c r="C62" s="19" t="s">
        <v>81</v>
      </c>
      <c r="D62" s="5" t="s">
        <v>68</v>
      </c>
      <c r="E62" s="5">
        <v>-1</v>
      </c>
      <c r="F62" s="5">
        <v>5555.83</v>
      </c>
      <c r="G62" s="62">
        <f t="shared" si="5"/>
        <v>-5555.83</v>
      </c>
      <c r="H62" s="69"/>
      <c r="I62" s="69"/>
    </row>
    <row r="63" spans="1:9" x14ac:dyDescent="0.25">
      <c r="A63" s="70"/>
      <c r="B63" s="70"/>
      <c r="C63" s="52" t="s">
        <v>82</v>
      </c>
      <c r="D63" s="19"/>
      <c r="E63" s="19"/>
      <c r="F63" s="19"/>
      <c r="G63" s="66">
        <f>SUM(G57:G62)</f>
        <v>-80465.751999999993</v>
      </c>
      <c r="H63" s="19"/>
      <c r="I63" s="19"/>
    </row>
    <row r="68" spans="1:14" x14ac:dyDescent="0.25">
      <c r="A68" s="51"/>
      <c r="B68" s="51"/>
      <c r="C68" s="51" t="s">
        <v>83</v>
      </c>
      <c r="D68" s="4"/>
      <c r="E68" s="4" t="s">
        <v>85</v>
      </c>
      <c r="F68" s="4" t="s">
        <v>86</v>
      </c>
      <c r="G68" s="4" t="s">
        <v>87</v>
      </c>
    </row>
    <row r="69" spans="1:14" x14ac:dyDescent="0.25">
      <c r="A69" s="3"/>
      <c r="B69" s="4"/>
      <c r="C69" s="4" t="s">
        <v>84</v>
      </c>
      <c r="E69" s="11">
        <f>SUM(G16)</f>
        <v>161001.69000000003</v>
      </c>
      <c r="F69">
        <v>0</v>
      </c>
      <c r="G69" s="11">
        <f>SUM(E69,F69)</f>
        <v>161001.69000000003</v>
      </c>
    </row>
    <row r="70" spans="1:14" x14ac:dyDescent="0.25">
      <c r="C70" t="s">
        <v>33</v>
      </c>
      <c r="E70" s="11">
        <f>SUM(G23)</f>
        <v>7630.9875000000002</v>
      </c>
      <c r="F70" s="11">
        <f>SUM(G26)</f>
        <v>-16735.45</v>
      </c>
      <c r="G70" s="11">
        <f t="shared" ref="G70:G73" si="6">SUM(E70,F70)</f>
        <v>-9104.4625000000015</v>
      </c>
    </row>
    <row r="71" spans="1:14" x14ac:dyDescent="0.25">
      <c r="C71" t="s">
        <v>88</v>
      </c>
      <c r="E71" s="11">
        <f>SUM(G39)</f>
        <v>6838.0775000000003</v>
      </c>
      <c r="F71" s="11">
        <f>SUM(G47)</f>
        <v>-16856.581279999999</v>
      </c>
      <c r="G71" s="11">
        <f t="shared" si="6"/>
        <v>-10018.503779999999</v>
      </c>
    </row>
    <row r="72" spans="1:14" x14ac:dyDescent="0.25">
      <c r="C72" t="s">
        <v>65</v>
      </c>
      <c r="E72" s="11">
        <f>SUM(G54)</f>
        <v>26180.34</v>
      </c>
      <c r="F72">
        <v>0</v>
      </c>
      <c r="G72" s="11">
        <f t="shared" si="6"/>
        <v>26180.34</v>
      </c>
    </row>
    <row r="73" spans="1:14" ht="15.75" thickBot="1" x14ac:dyDescent="0.3">
      <c r="C73" t="s">
        <v>75</v>
      </c>
      <c r="F73" s="11">
        <f>SUM(G63)</f>
        <v>-80465.751999999993</v>
      </c>
      <c r="G73" s="11">
        <f t="shared" si="6"/>
        <v>-80465.751999999993</v>
      </c>
    </row>
    <row r="74" spans="1:14" ht="15.75" thickBot="1" x14ac:dyDescent="0.3">
      <c r="C74" t="s">
        <v>89</v>
      </c>
      <c r="E74" s="11">
        <f>SUM(E69:E72)</f>
        <v>201651.09500000003</v>
      </c>
      <c r="F74">
        <f>SUM(F69:F73)</f>
        <v>-114057.78327999999</v>
      </c>
      <c r="G74" s="71">
        <f>SUM(G69:G73)</f>
        <v>87593.311720000042</v>
      </c>
    </row>
    <row r="76" spans="1:14" x14ac:dyDescent="0.25">
      <c r="A76" s="14"/>
      <c r="B76" s="85"/>
      <c r="C76" s="85"/>
      <c r="D76" s="86"/>
      <c r="E76" s="86"/>
      <c r="F76" s="86"/>
      <c r="G76" s="86"/>
      <c r="H76" s="87"/>
      <c r="I76" s="86"/>
      <c r="J76" s="14"/>
      <c r="K76" s="14"/>
      <c r="L76" s="14"/>
      <c r="M76" s="14"/>
      <c r="N76" s="14"/>
    </row>
    <row r="77" spans="1:14" x14ac:dyDescent="0.25">
      <c r="A77" s="14"/>
      <c r="B77" s="85"/>
      <c r="C77" s="85"/>
      <c r="D77" s="86"/>
      <c r="E77" s="86"/>
      <c r="F77" s="86"/>
      <c r="G77" s="86"/>
      <c r="H77" s="87"/>
      <c r="I77" s="86"/>
      <c r="J77" s="14"/>
      <c r="K77" s="14"/>
      <c r="L77" s="14"/>
      <c r="M77" s="14"/>
      <c r="N77" s="14"/>
    </row>
    <row r="78" spans="1:14" x14ac:dyDescent="0.25">
      <c r="A78" s="14"/>
      <c r="B78" s="85"/>
      <c r="C78" s="85"/>
      <c r="D78" s="85"/>
      <c r="E78" s="85"/>
      <c r="F78" s="85"/>
      <c r="G78" s="85"/>
      <c r="H78" s="87"/>
      <c r="I78" s="85"/>
      <c r="J78" s="14"/>
      <c r="K78" s="14"/>
      <c r="L78" s="14"/>
      <c r="M78" s="14"/>
      <c r="N78" s="14"/>
    </row>
    <row r="79" spans="1:14" x14ac:dyDescent="0.25">
      <c r="H79" s="77"/>
    </row>
    <row r="82" spans="6:8" x14ac:dyDescent="0.25">
      <c r="G82" s="78"/>
    </row>
    <row r="86" spans="6:8" x14ac:dyDescent="0.25">
      <c r="G86" s="78"/>
    </row>
    <row r="89" spans="6:8" x14ac:dyDescent="0.25">
      <c r="F89" s="14"/>
      <c r="G89" s="14"/>
      <c r="H89" s="14"/>
    </row>
    <row r="90" spans="6:8" x14ac:dyDescent="0.25">
      <c r="F90" s="14"/>
      <c r="G90" s="88"/>
      <c r="H90" s="14"/>
    </row>
    <row r="91" spans="6:8" x14ac:dyDescent="0.25">
      <c r="F91" s="14"/>
      <c r="G91" s="14"/>
      <c r="H91" s="14"/>
    </row>
  </sheetData>
  <pageMargins left="0.7" right="0.7" top="0.78740157499999996" bottom="0.78740157499999996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ROKYTA, Josef (SGCZE)</dc:creator>
  <cp:lastModifiedBy>Pipreková Pavla</cp:lastModifiedBy>
  <cp:lastPrinted>2015-05-04T06:39:47Z</cp:lastPrinted>
  <dcterms:created xsi:type="dcterms:W3CDTF">2015-02-14T11:45:58Z</dcterms:created>
  <dcterms:modified xsi:type="dcterms:W3CDTF">2015-05-04T06:40:28Z</dcterms:modified>
</cp:coreProperties>
</file>